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修繕委員会\"/>
    </mc:Choice>
  </mc:AlternateContent>
  <xr:revisionPtr revIDLastSave="0" documentId="13_ncr:1_{267D4612-59F4-436F-8218-0158E84168E4}" xr6:coauthVersionLast="47" xr6:coauthVersionMax="47" xr10:uidLastSave="{00000000-0000-0000-0000-000000000000}"/>
  <bookViews>
    <workbookView xWindow="5775" yWindow="2295" windowWidth="21870" windowHeight="16200" xr2:uid="{061E4FB2-1FE9-4CA8-8E79-91C53CEC129A}"/>
  </bookViews>
  <sheets>
    <sheet name="Sheet1" sheetId="1" r:id="rId1"/>
  </sheets>
  <definedNames>
    <definedName name="_xlnm.Print_Area" localSheetId="0">Sheet1!$A$1:$M$23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E12" i="1"/>
  <c r="E11" i="1"/>
  <c r="E10" i="1"/>
  <c r="E9" i="1"/>
  <c r="E8" i="1"/>
  <c r="E7" i="1"/>
  <c r="E6" i="1"/>
  <c r="E5" i="1"/>
  <c r="F12" i="1"/>
  <c r="F11" i="1"/>
  <c r="F10" i="1"/>
  <c r="F9" i="1"/>
  <c r="F8" i="1"/>
  <c r="F7" i="1"/>
  <c r="F6" i="1"/>
  <c r="F5" i="1"/>
  <c r="E4" i="1"/>
  <c r="F4" i="1" s="1"/>
  <c r="C13" i="1"/>
  <c r="C17" i="1" s="1"/>
  <c r="D15" i="1" l="1"/>
  <c r="D17" i="1" s="1"/>
  <c r="D21" i="1" s="1"/>
  <c r="D22" i="1"/>
  <c r="D23" i="1" s="1"/>
  <c r="E13" i="1"/>
  <c r="F13" i="1" s="1"/>
  <c r="C21" i="1" l="1"/>
  <c r="C22" i="1" l="1"/>
  <c r="C23" i="1" s="1"/>
</calcChain>
</file>

<file path=xl/sharedStrings.xml><?xml version="1.0" encoding="utf-8"?>
<sst xmlns="http://schemas.openxmlformats.org/spreadsheetml/2006/main" count="48" uniqueCount="46">
  <si>
    <t>Ｎｏ．</t>
    <phoneticPr fontId="2"/>
  </si>
  <si>
    <t>名称</t>
    <rPh sb="0" eb="2">
      <t>メイショウ</t>
    </rPh>
    <phoneticPr fontId="2"/>
  </si>
  <si>
    <t>ＴＣ見積額</t>
    <rPh sb="2" eb="4">
      <t>ミツモリ</t>
    </rPh>
    <rPh sb="4" eb="5">
      <t>ガク</t>
    </rPh>
    <phoneticPr fontId="2"/>
  </si>
  <si>
    <t>要請値引額</t>
    <rPh sb="0" eb="2">
      <t>ヨウセイ</t>
    </rPh>
    <rPh sb="2" eb="4">
      <t>ネビキ</t>
    </rPh>
    <rPh sb="4" eb="5">
      <t>ガク</t>
    </rPh>
    <phoneticPr fontId="2"/>
  </si>
  <si>
    <t>％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</si>
  <si>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</si>
  <si>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</si>
  <si>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</si>
  <si>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</si>
  <si>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</si>
  <si>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</si>
  <si>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</si>
  <si>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</si>
  <si>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</si>
  <si>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Ⅹ</t>
    <phoneticPr fontId="2"/>
  </si>
  <si>
    <t>調整金</t>
    <rPh sb="0" eb="2">
      <t>チョウセイ</t>
    </rPh>
    <rPh sb="2" eb="3">
      <t>キン</t>
    </rPh>
    <phoneticPr fontId="2"/>
  </si>
  <si>
    <t>共通仮設工事</t>
    <rPh sb="0" eb="2">
      <t>キョウツウ</t>
    </rPh>
    <rPh sb="2" eb="4">
      <t>カセツ</t>
    </rPh>
    <rPh sb="4" eb="6">
      <t>コウジ</t>
    </rPh>
    <phoneticPr fontId="2"/>
  </si>
  <si>
    <t>足場仮設工事</t>
    <rPh sb="0" eb="2">
      <t>アシバ</t>
    </rPh>
    <rPh sb="2" eb="4">
      <t>カセツ</t>
    </rPh>
    <rPh sb="4" eb="6">
      <t>コウジ</t>
    </rPh>
    <phoneticPr fontId="2"/>
  </si>
  <si>
    <t>シーリング工事</t>
    <rPh sb="5" eb="7">
      <t>コウジ</t>
    </rPh>
    <phoneticPr fontId="2"/>
  </si>
  <si>
    <t>躯体補修工事</t>
    <rPh sb="0" eb="2">
      <t>クタイ</t>
    </rPh>
    <rPh sb="2" eb="4">
      <t>ホシュウ</t>
    </rPh>
    <rPh sb="4" eb="6">
      <t>コウジ</t>
    </rPh>
    <phoneticPr fontId="2"/>
  </si>
  <si>
    <t>内外壁塗装工事</t>
    <rPh sb="0" eb="2">
      <t>ナイガイ</t>
    </rPh>
    <rPh sb="2" eb="3">
      <t>カベ</t>
    </rPh>
    <rPh sb="3" eb="5">
      <t>トソウ</t>
    </rPh>
    <rPh sb="5" eb="7">
      <t>コウジ</t>
    </rPh>
    <phoneticPr fontId="2"/>
  </si>
  <si>
    <t>鉄部塗装工事</t>
    <rPh sb="0" eb="2">
      <t>テツブ</t>
    </rPh>
    <rPh sb="2" eb="4">
      <t>トソウ</t>
    </rPh>
    <rPh sb="4" eb="6">
      <t>コウジ</t>
    </rPh>
    <phoneticPr fontId="2"/>
  </si>
  <si>
    <t>防水改修工事</t>
    <rPh sb="0" eb="2">
      <t>ボウスイ</t>
    </rPh>
    <rPh sb="2" eb="4">
      <t>カイシュウ</t>
    </rPh>
    <rPh sb="4" eb="6">
      <t>コウジ</t>
    </rPh>
    <phoneticPr fontId="2"/>
  </si>
  <si>
    <t>建築他改修工事</t>
    <rPh sb="0" eb="2">
      <t>ケンチク</t>
    </rPh>
    <rPh sb="2" eb="3">
      <t>ホカ</t>
    </rPh>
    <rPh sb="3" eb="5">
      <t>カイシュウ</t>
    </rPh>
    <rPh sb="5" eb="7">
      <t>コウジ</t>
    </rPh>
    <phoneticPr fontId="2"/>
  </si>
  <si>
    <t>現場管理費</t>
    <rPh sb="0" eb="2">
      <t>ゲンバ</t>
    </rPh>
    <rPh sb="2" eb="5">
      <t>カンリヒ</t>
    </rPh>
    <phoneticPr fontId="2"/>
  </si>
  <si>
    <t>　　直接工事費計</t>
    <rPh sb="2" eb="4">
      <t>チョクセツ</t>
    </rPh>
    <rPh sb="4" eb="7">
      <t>コウジヒ</t>
    </rPh>
    <rPh sb="7" eb="8">
      <t>ケイ</t>
    </rPh>
    <phoneticPr fontId="2"/>
  </si>
  <si>
    <t>諸経費</t>
    <rPh sb="0" eb="3">
      <t>ショケイヒ</t>
    </rPh>
    <phoneticPr fontId="2"/>
  </si>
  <si>
    <t>　　中計</t>
    <rPh sb="2" eb="4">
      <t>チュウケイ</t>
    </rPh>
    <phoneticPr fontId="2"/>
  </si>
  <si>
    <t>分離事業：中庭補修</t>
    <rPh sb="0" eb="2">
      <t>ブンリ</t>
    </rPh>
    <rPh sb="2" eb="4">
      <t>ジギョウ</t>
    </rPh>
    <rPh sb="5" eb="7">
      <t>ナカニワ</t>
    </rPh>
    <rPh sb="7" eb="9">
      <t>ホシュウ</t>
    </rPh>
    <phoneticPr fontId="2"/>
  </si>
  <si>
    <t>追加</t>
    <rPh sb="0" eb="2">
      <t>ツイカ</t>
    </rPh>
    <phoneticPr fontId="2"/>
  </si>
  <si>
    <t>総合計</t>
    <rPh sb="0" eb="1">
      <t>ソウ</t>
    </rPh>
    <rPh sb="1" eb="3">
      <t>ゴウケイ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</si>
  <si>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</si>
  <si>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</si>
  <si>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注記</t>
    <rPh sb="0" eb="2">
      <t>チュウキ</t>
    </rPh>
    <phoneticPr fontId="2"/>
  </si>
  <si>
    <t>要請見積金額</t>
    <rPh sb="0" eb="2">
      <t>ヨウセイ</t>
    </rPh>
    <rPh sb="2" eb="4">
      <t>ミツモリ</t>
    </rPh>
    <rPh sb="4" eb="5">
      <t>キン</t>
    </rPh>
    <rPh sb="5" eb="6">
      <t>ガク</t>
    </rPh>
    <phoneticPr fontId="2"/>
  </si>
  <si>
    <t>塩ビのシートは張替せず清掃水洗いにとどめる、水漏れがある場所のみ改修</t>
    <rPh sb="0" eb="1">
      <t>エン</t>
    </rPh>
    <rPh sb="7" eb="9">
      <t>ハリカエ</t>
    </rPh>
    <rPh sb="11" eb="13">
      <t>セイソウ</t>
    </rPh>
    <rPh sb="13" eb="15">
      <t>ミズアラ</t>
    </rPh>
    <rPh sb="22" eb="24">
      <t>ミズモ</t>
    </rPh>
    <rPh sb="28" eb="30">
      <t>バショ</t>
    </rPh>
    <rPh sb="32" eb="34">
      <t>カイシュウ</t>
    </rPh>
    <phoneticPr fontId="2"/>
  </si>
  <si>
    <t>不要不急を外す。中庭分離</t>
    <rPh sb="0" eb="2">
      <t>フヨウ</t>
    </rPh>
    <rPh sb="2" eb="4">
      <t>フキュウ</t>
    </rPh>
    <rPh sb="5" eb="6">
      <t>ハズ</t>
    </rPh>
    <rPh sb="8" eb="10">
      <t>ナカニワ</t>
    </rPh>
    <rPh sb="10" eb="12">
      <t>ブンリ</t>
    </rPh>
    <phoneticPr fontId="2"/>
  </si>
  <si>
    <t>人月単価、作業車台数削減</t>
    <rPh sb="0" eb="2">
      <t>ニンゲツ</t>
    </rPh>
    <rPh sb="2" eb="4">
      <t>タンカ</t>
    </rPh>
    <rPh sb="5" eb="7">
      <t>サギョウ</t>
    </rPh>
    <rPh sb="7" eb="8">
      <t>クルマ</t>
    </rPh>
    <rPh sb="8" eb="10">
      <t>ダイスウ</t>
    </rPh>
    <rPh sb="10" eb="12">
      <t>サクゲン</t>
    </rPh>
    <phoneticPr fontId="2"/>
  </si>
  <si>
    <t>足場経費、合理化</t>
    <rPh sb="0" eb="2">
      <t>アシバ</t>
    </rPh>
    <rPh sb="2" eb="4">
      <t>ケイヒ</t>
    </rPh>
    <rPh sb="5" eb="8">
      <t>ゴウリカ</t>
    </rPh>
    <phoneticPr fontId="2"/>
  </si>
  <si>
    <t>窯作業分離、洗浄費用値引</t>
    <rPh sb="0" eb="1">
      <t>カマ</t>
    </rPh>
    <rPh sb="1" eb="3">
      <t>サギョウ</t>
    </rPh>
    <rPh sb="3" eb="5">
      <t>ブンリ</t>
    </rPh>
    <rPh sb="6" eb="8">
      <t>センジョウ</t>
    </rPh>
    <rPh sb="8" eb="10">
      <t>ヒヨウ</t>
    </rPh>
    <rPh sb="10" eb="12">
      <t>ネビキ</t>
    </rPh>
    <phoneticPr fontId="2"/>
  </si>
  <si>
    <t>作業料値引、塗料値引</t>
    <rPh sb="0" eb="2">
      <t>サギョウ</t>
    </rPh>
    <rPh sb="2" eb="3">
      <t>リョウ</t>
    </rPh>
    <rPh sb="3" eb="5">
      <t>ネビキ</t>
    </rPh>
    <rPh sb="6" eb="8">
      <t>トリョウ</t>
    </rPh>
    <rPh sb="8" eb="10">
      <t>ネビキ</t>
    </rPh>
    <phoneticPr fontId="2"/>
  </si>
  <si>
    <t>作業料値引</t>
    <rPh sb="0" eb="2">
      <t>サギョウ</t>
    </rPh>
    <rPh sb="2" eb="3">
      <t>リョウ</t>
    </rPh>
    <rPh sb="3" eb="5">
      <t>ネビキ</t>
    </rPh>
    <phoneticPr fontId="2"/>
  </si>
  <si>
    <t>完成保証注意。管理費値引</t>
    <rPh sb="0" eb="2">
      <t>カンセイ</t>
    </rPh>
    <rPh sb="2" eb="4">
      <t>ホショウ</t>
    </rPh>
    <rPh sb="4" eb="6">
      <t>チュウイ</t>
    </rPh>
    <rPh sb="7" eb="10">
      <t>カンリヒ</t>
    </rPh>
    <rPh sb="10" eb="12">
      <t>ネビキ</t>
    </rPh>
    <phoneticPr fontId="2"/>
  </si>
  <si>
    <t>統括表</t>
    <rPh sb="0" eb="2">
      <t>トウカツ</t>
    </rPh>
    <rPh sb="2" eb="3">
      <t>ヒョウ</t>
    </rPh>
    <phoneticPr fontId="2"/>
  </si>
  <si>
    <t>ゴンドラ足場のケース</t>
    <rPh sb="4" eb="6">
      <t>アシバ</t>
    </rPh>
    <phoneticPr fontId="2"/>
  </si>
  <si>
    <t>分離事業：窯作業</t>
    <rPh sb="0" eb="2">
      <t>ブンリ</t>
    </rPh>
    <rPh sb="2" eb="4">
      <t>ジギョウ</t>
    </rPh>
    <rPh sb="5" eb="6">
      <t>カマ</t>
    </rPh>
    <rPh sb="6" eb="8">
      <t>サギョウ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</si>
</sst>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1" fontId="0" fillId="0" borderId="0" xfId="0" applyNumberFormat="1" applyBorder="1">
      <alignment vertical="center"/>
    </xf>
    <xf numFmtId="0" fontId="0" fillId="0" borderId="3" xfId="0" applyBorder="1">
      <alignment vertical="center"/>
    </xf>
    <xf numFmtId="38" fontId="3" fillId="0" borderId="0" xfId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8" fontId="3" fillId="0" borderId="8" xfId="1" applyFont="1" applyBorder="1">
      <alignment vertical="center"/>
    </xf>
    <xf numFmtId="1" fontId="0" fillId="0" borderId="8" xfId="0" applyNumberFormat="1" applyBorder="1">
      <alignment vertical="center"/>
    </xf>
    <xf numFmtId="38" fontId="3" fillId="2" borderId="8" xfId="1" applyFont="1" applyFill="1" applyBorder="1">
      <alignment vertical="center"/>
    </xf>
    <xf numFmtId="38" fontId="0" fillId="0" borderId="8" xfId="1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0" fillId="0" borderId="10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10" xfId="1" applyFont="1" applyBorder="1">
      <alignment vertical="center"/>
    </xf>
    <xf numFmtId="38" fontId="3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11" xfId="1" applyFont="1" applyBorder="1">
      <alignment vertical="center"/>
    </xf>
    <xf numFmtId="1" fontId="0" fillId="0" borderId="10" xfId="0" applyNumberFormat="1" applyBorder="1">
      <alignment vertical="center"/>
    </xf>
    <xf numFmtId="1" fontId="0" fillId="0" borderId="1" xfId="0" applyNumberFormat="1" applyBorder="1">
      <alignment vertical="center"/>
    </xf>
    <xf numFmtId="0" fontId="0" fillId="2" borderId="8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BB46-F8F6-405B-81CA-E57122114896}">
  <sheetPr>
    <pageSetUpPr fitToPage="1"/>
  </sheetPr>
  <dimension ref="A1:M23"/>
  <sheetViews>
    <sheetView tabSelected="1" workbookViewId="0">
      <selection activeCell="E1" sqref="E1"/>
    </sheetView>
  </sheetViews>
  <sheetFormatPr defaultRowHeight="18.75" x14ac:dyDescent="0.4"/>
  <cols>
    <col min="1" max="1" width="6.125" customWidth="1"/>
    <col min="2" max="2" width="23.375" customWidth="1"/>
    <col min="3" max="3" width="16.5" customWidth="1"/>
    <col min="4" max="4" width="14.75" customWidth="1"/>
    <col min="5" max="5" width="11.375" customWidth="1"/>
    <col min="6" max="6" width="5.375" customWidth="1"/>
    <col min="7" max="7" width="13.875" customWidth="1"/>
    <col min="14" max="14" width="5.5" customWidth="1"/>
  </cols>
  <sheetData>
    <row r="1" spans="1:13" ht="34.5" customHeight="1" x14ac:dyDescent="0.4">
      <c r="D1" s="1" t="s">
        <v>43</v>
      </c>
    </row>
    <row r="2" spans="1:13" ht="18.75" customHeight="1" x14ac:dyDescent="0.4">
      <c r="B2" t="s">
        <v>44</v>
      </c>
      <c r="D2" s="1"/>
    </row>
    <row r="3" spans="1:13" x14ac:dyDescent="0.4">
      <c r="A3" s="12" t="s">
        <v>0</v>
      </c>
      <c r="B3" s="19" t="s">
        <v>1</v>
      </c>
      <c r="C3" s="13" t="s">
        <v>2</v>
      </c>
      <c r="D3" s="19" t="s">
        <v>34</v>
      </c>
      <c r="E3" s="30" t="s">
        <v>3</v>
      </c>
      <c r="F3" s="19" t="s">
        <v>4</v>
      </c>
      <c r="G3" s="13" t="s">
        <v>33</v>
      </c>
      <c r="H3" s="13"/>
      <c r="I3" s="13"/>
      <c r="J3" s="13"/>
      <c r="K3" s="13"/>
      <c r="L3" s="13"/>
      <c r="M3" s="14"/>
    </row>
    <row r="4" spans="1:13" x14ac:dyDescent="0.4">
      <c r="A4" s="2" t="s">
        <v>5</v>
      </c>
      <c r="B4" s="20" t="s">
        <v>16</v>
      </c>
      <c r="C4" s="4">
        <v>13823650</v>
      </c>
      <c r="D4" s="22">
        <v>11334450</v>
      </c>
      <c r="E4" s="4">
        <f>C4-D4</f>
        <v>2489200</v>
      </c>
      <c r="F4" s="28">
        <f>E4/C4*100</f>
        <v>18.006821642619713</v>
      </c>
      <c r="G4" s="3" t="s">
        <v>37</v>
      </c>
      <c r="H4" s="3"/>
      <c r="I4" s="3"/>
      <c r="J4" s="3"/>
      <c r="K4" s="3"/>
      <c r="L4" s="3"/>
      <c r="M4" s="6"/>
    </row>
    <row r="5" spans="1:13" x14ac:dyDescent="0.4">
      <c r="A5" s="2" t="s">
        <v>6</v>
      </c>
      <c r="B5" s="20" t="s">
        <v>17</v>
      </c>
      <c r="C5" s="4">
        <v>47681350</v>
      </c>
      <c r="D5" s="22">
        <v>37583023</v>
      </c>
      <c r="E5" s="4">
        <f t="shared" ref="E5:E13" si="0">C5-D5</f>
        <v>10098327</v>
      </c>
      <c r="F5" s="28">
        <f t="shared" ref="F5:F13" si="1">E5/C5*100</f>
        <v>21.178777446527835</v>
      </c>
      <c r="G5" s="3" t="s">
        <v>38</v>
      </c>
      <c r="H5" s="3"/>
      <c r="I5" s="3"/>
      <c r="J5" s="3"/>
      <c r="K5" s="3"/>
      <c r="L5" s="3"/>
      <c r="M5" s="6"/>
    </row>
    <row r="6" spans="1:13" x14ac:dyDescent="0.4">
      <c r="A6" s="2" t="s">
        <v>7</v>
      </c>
      <c r="B6" s="20" t="s">
        <v>18</v>
      </c>
      <c r="C6" s="4">
        <v>8980400</v>
      </c>
      <c r="D6" s="22">
        <v>8082360</v>
      </c>
      <c r="E6" s="4">
        <f t="shared" si="0"/>
        <v>898040</v>
      </c>
      <c r="F6" s="28">
        <f t="shared" si="1"/>
        <v>10</v>
      </c>
      <c r="G6" s="3" t="s">
        <v>41</v>
      </c>
      <c r="H6" s="3"/>
      <c r="I6" s="3"/>
      <c r="J6" s="3"/>
      <c r="K6" s="3"/>
      <c r="L6" s="3"/>
      <c r="M6" s="6"/>
    </row>
    <row r="7" spans="1:13" x14ac:dyDescent="0.4">
      <c r="A7" s="2" t="s">
        <v>8</v>
      </c>
      <c r="B7" s="20" t="s">
        <v>19</v>
      </c>
      <c r="C7" s="4">
        <v>14155410</v>
      </c>
      <c r="D7" s="22">
        <v>11474264</v>
      </c>
      <c r="E7" s="4">
        <f t="shared" si="0"/>
        <v>2681146</v>
      </c>
      <c r="F7" s="28">
        <f t="shared" si="1"/>
        <v>18.940786596785259</v>
      </c>
      <c r="G7" s="3" t="s">
        <v>39</v>
      </c>
      <c r="H7" s="3"/>
      <c r="I7" s="3"/>
      <c r="J7" s="3"/>
      <c r="K7" s="3"/>
      <c r="L7" s="3"/>
      <c r="M7" s="6"/>
    </row>
    <row r="8" spans="1:13" x14ac:dyDescent="0.4">
      <c r="A8" s="2" t="s">
        <v>9</v>
      </c>
      <c r="B8" s="20" t="s">
        <v>20</v>
      </c>
      <c r="C8" s="4">
        <v>6992650</v>
      </c>
      <c r="D8" s="22">
        <v>5741795</v>
      </c>
      <c r="E8" s="4">
        <f t="shared" si="0"/>
        <v>1250855</v>
      </c>
      <c r="F8" s="28">
        <f t="shared" si="1"/>
        <v>17.888139689531151</v>
      </c>
      <c r="G8" s="3" t="s">
        <v>40</v>
      </c>
      <c r="H8" s="3"/>
      <c r="I8" s="3"/>
      <c r="J8" s="3"/>
      <c r="K8" s="3"/>
      <c r="L8" s="3"/>
      <c r="M8" s="6"/>
    </row>
    <row r="9" spans="1:13" x14ac:dyDescent="0.4">
      <c r="A9" s="2" t="s">
        <v>10</v>
      </c>
      <c r="B9" s="20" t="s">
        <v>21</v>
      </c>
      <c r="C9" s="4">
        <v>2678100</v>
      </c>
      <c r="D9" s="22">
        <v>2143253</v>
      </c>
      <c r="E9" s="4">
        <f t="shared" si="0"/>
        <v>534847</v>
      </c>
      <c r="F9" s="28">
        <f t="shared" si="1"/>
        <v>19.971136253313919</v>
      </c>
      <c r="G9" s="3" t="s">
        <v>40</v>
      </c>
      <c r="H9" s="3"/>
      <c r="I9" s="3"/>
      <c r="J9" s="3"/>
      <c r="K9" s="3"/>
      <c r="L9" s="3"/>
      <c r="M9" s="6"/>
    </row>
    <row r="10" spans="1:13" x14ac:dyDescent="0.4">
      <c r="A10" s="2" t="s">
        <v>11</v>
      </c>
      <c r="B10" s="20" t="s">
        <v>22</v>
      </c>
      <c r="C10" s="4">
        <v>22451840</v>
      </c>
      <c r="D10" s="22">
        <v>10888153</v>
      </c>
      <c r="E10" s="4">
        <f t="shared" si="0"/>
        <v>11563687</v>
      </c>
      <c r="F10" s="28">
        <f t="shared" si="1"/>
        <v>51.504406765770646</v>
      </c>
      <c r="G10" s="3" t="s">
        <v>35</v>
      </c>
      <c r="H10" s="3"/>
      <c r="I10" s="3"/>
      <c r="J10" s="3"/>
      <c r="K10" s="3"/>
      <c r="L10" s="3"/>
      <c r="M10" s="6"/>
    </row>
    <row r="11" spans="1:13" x14ac:dyDescent="0.4">
      <c r="A11" s="2" t="s">
        <v>12</v>
      </c>
      <c r="B11" s="20" t="s">
        <v>23</v>
      </c>
      <c r="C11" s="4">
        <v>27430380</v>
      </c>
      <c r="D11" s="22">
        <v>9026567</v>
      </c>
      <c r="E11" s="4">
        <f t="shared" si="0"/>
        <v>18403813</v>
      </c>
      <c r="F11" s="28">
        <f t="shared" si="1"/>
        <v>67.092810963610418</v>
      </c>
      <c r="G11" s="3" t="s">
        <v>36</v>
      </c>
      <c r="H11" s="3"/>
      <c r="I11" s="3"/>
      <c r="J11" s="3"/>
      <c r="K11" s="3"/>
      <c r="L11" s="3"/>
      <c r="M11" s="6"/>
    </row>
    <row r="12" spans="1:13" x14ac:dyDescent="0.4">
      <c r="A12" s="2" t="s">
        <v>13</v>
      </c>
      <c r="B12" s="20" t="s">
        <v>24</v>
      </c>
      <c r="C12" s="4">
        <v>10822000</v>
      </c>
      <c r="D12" s="22">
        <v>9450570</v>
      </c>
      <c r="E12" s="4">
        <f t="shared" si="0"/>
        <v>1371430</v>
      </c>
      <c r="F12" s="28">
        <f t="shared" si="1"/>
        <v>12.672611347255591</v>
      </c>
      <c r="G12" s="3" t="s">
        <v>42</v>
      </c>
      <c r="H12" s="3"/>
      <c r="I12" s="3"/>
      <c r="J12" s="3"/>
      <c r="K12" s="3"/>
      <c r="L12" s="3"/>
      <c r="M12" s="6"/>
    </row>
    <row r="13" spans="1:13" x14ac:dyDescent="0.4">
      <c r="A13" s="12"/>
      <c r="B13" s="19" t="s">
        <v>25</v>
      </c>
      <c r="C13" s="15">
        <f>SUM(C4:C12)</f>
        <v>155015780</v>
      </c>
      <c r="D13" s="23">
        <f>SUM(D4:D12)</f>
        <v>105724435</v>
      </c>
      <c r="E13" s="17">
        <f t="shared" si="0"/>
        <v>49291345</v>
      </c>
      <c r="F13" s="29">
        <f t="shared" si="1"/>
        <v>31.79763053800071</v>
      </c>
      <c r="G13" s="13"/>
      <c r="H13" s="13"/>
      <c r="I13" s="13"/>
      <c r="J13" s="13"/>
      <c r="K13" s="13"/>
      <c r="L13" s="13"/>
      <c r="M13" s="14"/>
    </row>
    <row r="14" spans="1:13" x14ac:dyDescent="0.4">
      <c r="A14" s="2"/>
      <c r="B14" s="20"/>
      <c r="C14" s="7"/>
      <c r="D14" s="24"/>
      <c r="E14" s="7"/>
      <c r="F14" s="5"/>
      <c r="G14" s="3"/>
      <c r="H14" s="3"/>
      <c r="I14" s="3"/>
      <c r="J14" s="3"/>
      <c r="K14" s="3"/>
      <c r="L14" s="3"/>
      <c r="M14" s="6"/>
    </row>
    <row r="15" spans="1:13" x14ac:dyDescent="0.4">
      <c r="A15" s="2" t="s">
        <v>14</v>
      </c>
      <c r="B15" s="20" t="s">
        <v>26</v>
      </c>
      <c r="C15" s="4">
        <v>15501578</v>
      </c>
      <c r="D15" s="22">
        <f>D13*0.1</f>
        <v>10572443.5</v>
      </c>
      <c r="E15" s="4"/>
      <c r="F15" s="5"/>
      <c r="G15" s="3"/>
      <c r="H15" s="3"/>
      <c r="I15" s="3"/>
      <c r="J15" s="3"/>
      <c r="K15" s="3"/>
      <c r="L15" s="3"/>
      <c r="M15" s="6"/>
    </row>
    <row r="16" spans="1:13" x14ac:dyDescent="0.4">
      <c r="A16" s="2"/>
      <c r="B16" s="20" t="s">
        <v>15</v>
      </c>
      <c r="C16" s="4">
        <v>-517358</v>
      </c>
      <c r="D16" s="22">
        <v>-496879</v>
      </c>
      <c r="E16" s="4"/>
      <c r="F16" s="3"/>
      <c r="G16" s="3"/>
      <c r="H16" s="3"/>
      <c r="I16" s="3"/>
      <c r="J16" s="3"/>
      <c r="K16" s="3"/>
      <c r="L16" s="3"/>
      <c r="M16" s="6"/>
    </row>
    <row r="17" spans="1:13" x14ac:dyDescent="0.4">
      <c r="A17" s="12"/>
      <c r="B17" s="19" t="s">
        <v>27</v>
      </c>
      <c r="C17" s="15">
        <f>SUM(C13:C16)</f>
        <v>170000000</v>
      </c>
      <c r="D17" s="23">
        <f>SUM(D13:D16)</f>
        <v>115799999.5</v>
      </c>
      <c r="E17" s="15"/>
      <c r="F17" s="16"/>
      <c r="G17" s="13"/>
      <c r="H17" s="13"/>
      <c r="I17" s="13"/>
      <c r="J17" s="13"/>
      <c r="K17" s="13"/>
      <c r="L17" s="13"/>
      <c r="M17" s="14"/>
    </row>
    <row r="18" spans="1:13" x14ac:dyDescent="0.4">
      <c r="A18" s="2"/>
      <c r="B18" s="20"/>
      <c r="C18" s="3"/>
      <c r="D18" s="20"/>
      <c r="E18" s="3"/>
      <c r="F18" s="3"/>
      <c r="G18" s="3"/>
      <c r="H18" s="3"/>
      <c r="I18" s="3"/>
      <c r="J18" s="3"/>
      <c r="K18" s="3"/>
      <c r="L18" s="3"/>
      <c r="M18" s="6"/>
    </row>
    <row r="19" spans="1:13" x14ac:dyDescent="0.4">
      <c r="A19" s="2" t="s">
        <v>29</v>
      </c>
      <c r="B19" s="20" t="s">
        <v>28</v>
      </c>
      <c r="C19" s="4"/>
      <c r="D19" s="22">
        <v>5000000</v>
      </c>
      <c r="E19" s="4"/>
      <c r="F19" s="3"/>
      <c r="G19" s="3"/>
      <c r="H19" s="3"/>
      <c r="I19" s="3"/>
      <c r="J19" s="3"/>
      <c r="K19" s="3"/>
      <c r="L19" s="3"/>
      <c r="M19" s="6"/>
    </row>
    <row r="20" spans="1:13" x14ac:dyDescent="0.4">
      <c r="A20" s="2" t="s">
        <v>29</v>
      </c>
      <c r="B20" s="20" t="s">
        <v>45</v>
      </c>
      <c r="C20" s="4"/>
      <c r="D20" s="22">
        <v>3000000</v>
      </c>
      <c r="E20" s="4"/>
      <c r="F20" s="3"/>
      <c r="G20" s="3"/>
      <c r="H20" s="3"/>
      <c r="I20" s="3"/>
      <c r="J20" s="3"/>
      <c r="K20" s="3"/>
      <c r="L20" s="3"/>
      <c r="M20" s="6"/>
    </row>
    <row r="21" spans="1:13" x14ac:dyDescent="0.4">
      <c r="A21" s="12"/>
      <c r="B21" s="19" t="s">
        <v>31</v>
      </c>
      <c r="C21" s="17">
        <f>SUM(C17:C20)</f>
        <v>170000000</v>
      </c>
      <c r="D21" s="25">
        <f>SUM(D17:D20)</f>
        <v>123799999.5</v>
      </c>
      <c r="E21" s="18"/>
      <c r="F21" s="13"/>
      <c r="G21" s="13"/>
      <c r="H21" s="13"/>
      <c r="I21" s="13"/>
      <c r="J21" s="13"/>
      <c r="K21" s="13"/>
      <c r="L21" s="13"/>
      <c r="M21" s="14"/>
    </row>
    <row r="22" spans="1:13" x14ac:dyDescent="0.4">
      <c r="A22" s="12"/>
      <c r="B22" s="19" t="s">
        <v>32</v>
      </c>
      <c r="C22" s="18">
        <f>C21*0.1</f>
        <v>17000000</v>
      </c>
      <c r="D22" s="26">
        <f>D21*0.1</f>
        <v>12379999.950000001</v>
      </c>
      <c r="E22" s="18"/>
      <c r="F22" s="13"/>
      <c r="G22" s="13"/>
      <c r="H22" s="13"/>
      <c r="I22" s="13"/>
      <c r="J22" s="13"/>
      <c r="K22" s="13"/>
      <c r="L22" s="13"/>
      <c r="M22" s="14"/>
    </row>
    <row r="23" spans="1:13" x14ac:dyDescent="0.4">
      <c r="A23" s="8"/>
      <c r="B23" s="21" t="s">
        <v>30</v>
      </c>
      <c r="C23" s="10">
        <f>SUM(C21:C22)</f>
        <v>187000000</v>
      </c>
      <c r="D23" s="27">
        <f>SUM(D21:D22)</f>
        <v>136179999.44999999</v>
      </c>
      <c r="E23" s="10"/>
      <c r="F23" s="9"/>
      <c r="G23" s="9"/>
      <c r="H23" s="9"/>
      <c r="I23" s="9"/>
      <c r="J23" s="9"/>
      <c r="K23" s="9"/>
      <c r="L23" s="9"/>
      <c r="M23" s="11"/>
    </row>
  </sheetData>
  <phoneticPr fontId="2"/>
  <pageMargins left="0.7" right="0.7" top="0.75" bottom="0.75" header="0.3" footer="0.3"/>
  <pageSetup paperSize="9" scale="8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末貞郁夫</dc:creator>
  <cp:lastModifiedBy>末貞郁夫</cp:lastModifiedBy>
  <cp:lastPrinted>2022-07-02T06:59:02Z</cp:lastPrinted>
  <dcterms:created xsi:type="dcterms:W3CDTF">2022-06-26T05:06:20Z</dcterms:created>
  <dcterms:modified xsi:type="dcterms:W3CDTF">2022-07-08T12:34:59Z</dcterms:modified>
</cp:coreProperties>
</file>